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6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'Restate.ru'!$A$1:$N$28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<sst xmlns="http://schemas.openxmlformats.org/spreadsheetml/2006/main" count="350" uniqueCount="171">
  <si>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</si>
  <si>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</si>
  <si>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</si>
  <si>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</si>
  <si>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</si>
  <si>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</si>
  <si>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</si>
  <si>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</si>
  <si>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</si>
  <si>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</si>
  <si>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</si>
  <si>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</si>
  <si>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</si>
  <si>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</si>
  <si>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</si>
  <si>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</si>
  <si>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</si>
  <si>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</si>
  <si>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</si>
  <si>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</si>
  <si>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</si>
  <si>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</si>
  <si>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</si>
  <si>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</si>
  <si>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</si>
  <si>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</si>
  <si>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</si>
  <si>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</si>
  <si>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</si>
  <si>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</si>
  <si>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</si>
  <si>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</si>
  <si>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</si>
  <si>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</si>
  <si>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</si>
  <si>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</si>
  <si>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</si>
  <si>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</si>
  <si>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</si>
  <si>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</si>
  <si>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</si>
  <si>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</si>
  <si>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</si>
  <si>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</si>
  <si>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</si>
  <si>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</si>
  <si>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</si>
  <si>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</si>
  <si>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</si>
  <si>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</si>
  <si>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</si>
  <si>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</si>
  <si>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</si>
  <si>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</si>
  <si>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</si>
  <si>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</si>
  <si>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</si>
  <si>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</si>
  <si>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</si>
  <si>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</si>
  <si>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</si>
  <si>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</si>
  <si>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</si>
  <si>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</si>
  <si>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</si>
  <si>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</si>
  <si>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</si>
  <si>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</si>
  <si>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</si>
  <si>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</si>
  <si>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</si>
  <si>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</si>
  <si>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</si>
  <si>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</si>
  <si>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</si>
  <si>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</si>
  <si>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</si>
  <si>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</si>
  <si>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</si>
  <si>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</si>
  <si>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</si>
  <si>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</si>
  <si>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</si>
  <si>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</si>
  <si>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</si>
  <si>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</si>
  <si>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</si>
  <si>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</si>
  <si>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</si>
  <si>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</si>
  <si>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</si>
  <si>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</si>
  <si>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</si>
  <si>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</si>
  <si>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</si>
  <si>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</si>
  <si>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</si>
  <si>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</si>
  <si>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</si>
  <si>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</si>
  <si>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</si>
  <si>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</si>
  <si>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</si>
  <si>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</si>
  <si>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</si>
  <si>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</si>
  <si>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</si>
  <si>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</si>
  <si>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</si>
  <si>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</si>
  <si>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</si>
  <si>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</si>
  <si>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</si>
  <si>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</si>
  <si>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</si>
  <si>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</si>
  <si>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</si>
  <si>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</si>
  <si>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</si>
  <si>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</si>
  <si>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</si>
  <si>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</si>
  <si>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</si>
  <si>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</si>
  <si>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</si>
  <si>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</si>
  <si>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</si>
  <si>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</si>
  <si>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</si>
  <si>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</si>
  <si>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</si>
  <si>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</si>
  <si>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</si>
  <si>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</si>
  <si>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</si>
  <si>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</si>
  <si>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</si>
  <si>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</si>
  <si>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</si>
  <si>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</si>
  <si>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240*80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</si>
  <si>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</si>
  <si>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</si>
  <si>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</si>
  <si>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</si>
  <si>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</si>
  <si>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</si>
  <si>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</si>
  <si>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</si>
  <si>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</si>
  <si>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</si>
  <si>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</si>
  <si>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</si>
  <si>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</si>
  <si>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</si>
  <si>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</si>
  <si>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</si>
  <si>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</si>
  <si>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</si>
  <si>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</si>
  <si>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</si>
  <si>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Стоимость по прайс-листу за единицу</t>
  </si>
  <si>
    <t>Полная стоимость</t>
  </si>
  <si>
    <t>Геотаргетинг на Санкт-Петербург, Москву + 50р. к CPM. Сезонные коэффициенты не применяются</t>
  </si>
  <si>
    <t>* минимальный динамический пакет 100 000 показов в неделю. Наценка R&amp;F +30%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</si>
  <si>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</si>
  <si>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</si>
  <si>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Картинка 480х270 gif-jpg + текст 100-200 символов</t>
  </si>
  <si>
    <t>restate.ru</t>
  </si>
  <si>
    <t xml:space="preserve">Картинка 480х270 gif-jpg + текст 100-200 символов
+ ссылка </t>
  </si>
  <si>
    <t xml:space="preserve">              от 1 января 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</si>
</sst>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7" borderId="22" xfId="55" applyFont="1" applyFill="1" applyBorder="1" applyAlignment="1">
      <alignment vertical="center"/>
      <protection/>
    </xf>
    <xf numFmtId="0" fontId="21" fillId="17" borderId="20" xfId="55" applyFont="1" applyFill="1" applyBorder="1" applyAlignment="1">
      <alignment horizontal="center" vertical="center"/>
      <protection/>
    </xf>
    <xf numFmtId="0" fontId="21" fillId="17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/>
    </xf>
    <xf numFmtId="0" fontId="55" fillId="0" borderId="37" xfId="43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8" borderId="28" xfId="33" applyFont="1" applyFill="1" applyBorder="1" applyAlignment="1">
      <alignment horizontal="center" vertical="center" wrapText="1"/>
      <protection/>
    </xf>
    <xf numFmtId="0" fontId="62" fillId="18" borderId="29" xfId="33" applyFont="1" applyFill="1" applyBorder="1" applyAlignment="1">
      <alignment horizontal="center" vertical="center" wrapText="1"/>
      <protection/>
    </xf>
    <xf numFmtId="9" fontId="42" fillId="0" borderId="40" xfId="33" applyNumberFormat="1" applyFont="1" applyFill="1" applyBorder="1" applyAlignment="1">
      <alignment horizontal="left" vertical="center" wrapText="1" indent="1"/>
      <protection/>
    </xf>
    <xf numFmtId="0" fontId="42" fillId="0" borderId="41" xfId="33" applyFont="1" applyFill="1" applyBorder="1" applyAlignment="1">
      <alignment horizontal="left" vertical="center" wrapText="1" indent="1"/>
      <protection/>
    </xf>
    <xf numFmtId="0" fontId="42" fillId="0" borderId="42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9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7" borderId="23" xfId="55" applyFont="1" applyFill="1" applyBorder="1" applyAlignment="1">
      <alignment vertical="center"/>
      <protection/>
    </xf>
    <xf numFmtId="0" fontId="21" fillId="17" borderId="21" xfId="55" applyFont="1" applyFill="1" applyBorder="1" applyAlignment="1">
      <alignment horizontal="center" vertical="center"/>
      <protection/>
    </xf>
    <xf numFmtId="0" fontId="21" fillId="17" borderId="39" xfId="55" applyFont="1" applyFill="1" applyBorder="1" applyAlignment="1">
      <alignment horizontal="center" vertical="center"/>
      <protection/>
    </xf>
    <xf numFmtId="0" fontId="21" fillId="2" borderId="43" xfId="43" applyNumberFormat="1" applyFont="1" applyFill="1" applyBorder="1" applyAlignment="1" applyProtection="1">
      <alignment horizontal="center" vertical="center" wrapText="1"/>
      <protection/>
    </xf>
    <xf numFmtId="0" fontId="21" fillId="2" borderId="44" xfId="57" applyFont="1" applyFill="1" applyBorder="1" applyAlignment="1">
      <alignment horizontal="center" vertical="center"/>
      <protection/>
    </xf>
    <xf numFmtId="0" fontId="21" fillId="0" borderId="45" xfId="55" applyFont="1" applyFill="1" applyBorder="1" applyAlignment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48" xfId="43" applyFont="1" applyFill="1" applyBorder="1" applyAlignment="1">
      <alignment horizontal="center" vertical="center" wrapText="1"/>
    </xf>
    <xf numFmtId="0" fontId="47" fillId="0" borderId="49" xfId="43" applyFont="1" applyFill="1" applyBorder="1" applyAlignment="1">
      <alignment horizontal="center" vertical="center" wrapText="1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26" fillId="0" borderId="52" xfId="55" applyFont="1" applyFill="1" applyBorder="1" applyAlignment="1">
      <alignment horizontal="center"/>
      <protection/>
    </xf>
    <xf numFmtId="0" fontId="42" fillId="0" borderId="53" xfId="55" applyFont="1" applyFill="1" applyBorder="1" applyAlignment="1">
      <alignment horizontal="center" vertical="center" textRotation="90" wrapText="1"/>
      <protection/>
    </xf>
    <xf numFmtId="0" fontId="42" fillId="0" borderId="54" xfId="55" applyFont="1" applyFill="1" applyBorder="1" applyAlignment="1">
      <alignment horizontal="center" vertical="center" textRotation="90" wrapText="1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7" borderId="56" xfId="55" applyFont="1" applyFill="1" applyBorder="1" applyAlignment="1">
      <alignment horizontal="center" vertical="center" wrapText="1"/>
      <protection/>
    </xf>
    <xf numFmtId="0" fontId="42" fillId="17" borderId="57" xfId="55" applyFont="1" applyFill="1" applyBorder="1" applyAlignment="1">
      <alignment horizontal="center" vertical="center" wrapText="1"/>
      <protection/>
    </xf>
    <xf numFmtId="0" fontId="42" fillId="17" borderId="58" xfId="55" applyFont="1" applyFill="1" applyBorder="1" applyAlignment="1">
      <alignment horizontal="center" vertical="center" wrapText="1"/>
      <protection/>
    </xf>
    <xf numFmtId="0" fontId="42" fillId="17" borderId="59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8" xfId="43" applyFill="1" applyBorder="1" applyAlignment="1">
      <alignment horizontal="center" vertical="center" wrapText="1"/>
    </xf>
    <xf numFmtId="0" fontId="42" fillId="0" borderId="54" xfId="55" applyFont="1" applyFill="1" applyBorder="1" applyAlignment="1">
      <alignment horizontal="center" vertical="center" textRotation="90"/>
      <protection/>
    </xf>
    <xf numFmtId="0" fontId="42" fillId="0" borderId="55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0" xfId="55" applyFont="1" applyFill="1" applyBorder="1" applyAlignment="1">
      <alignment horizontal="center" vertical="center" textRotation="90"/>
      <protection/>
    </xf>
    <xf numFmtId="0" fontId="42" fillId="2" borderId="41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42" fillId="0" borderId="61" xfId="55" applyFont="1" applyFill="1" applyBorder="1" applyAlignment="1">
      <alignment horizontal="center" vertical="center" textRotation="90"/>
      <protection/>
    </xf>
    <xf numFmtId="0" fontId="21" fillId="0" borderId="45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4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45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9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2" fillId="0" borderId="45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45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42" fillId="0" borderId="60" xfId="55" applyFont="1" applyFill="1" applyBorder="1" applyAlignment="1">
      <alignment horizontal="center" vertical="center" textRotation="90"/>
      <protection/>
    </xf>
    <xf numFmtId="0" fontId="42" fillId="0" borderId="41" xfId="55" applyFont="1" applyFill="1" applyBorder="1" applyAlignment="1">
      <alignment horizontal="center" vertical="center" textRotation="90"/>
      <protection/>
    </xf>
    <xf numFmtId="0" fontId="42" fillId="0" borderId="42" xfId="55" applyFont="1" applyFill="1" applyBorder="1" applyAlignment="1">
      <alignment horizontal="center" vertical="center" textRotation="90"/>
      <protection/>
    </xf>
    <xf numFmtId="0" fontId="42" fillId="2" borderId="40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39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62" fillId="18" borderId="29" xfId="33" applyFont="1" applyFill="1" applyBorder="1" applyAlignment="1">
      <alignment horizontal="center" vertical="center" wrapText="1"/>
      <protection/>
    </xf>
    <xf numFmtId="0" fontId="62" fillId="18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9"/>
      <c r="B9" s="221"/>
      <c r="C9" s="219"/>
      <c r="D9" s="219"/>
      <c r="E9" s="219"/>
      <c r="F9" s="219"/>
      <c r="G9" s="219"/>
      <c r="H9" s="219"/>
    </row>
    <row r="10" ht="19.5" customHeight="1">
      <c r="B10" s="216"/>
    </row>
    <row r="11" ht="19.5">
      <c r="B11" s="216"/>
    </row>
    <row r="12" spans="1:6" ht="12.75">
      <c r="A12" s="284" t="s">
        <v>132</v>
      </c>
      <c r="B12" s="284"/>
      <c r="C12" s="218" t="s">
        <v>106</v>
      </c>
      <c r="D12" s="217" t="s">
        <v>108</v>
      </c>
      <c r="E12" s="285" t="s">
        <v>110</v>
      </c>
      <c r="F12" s="286" t="s">
        <v>136</v>
      </c>
    </row>
    <row r="13" spans="1:6" ht="12.75">
      <c r="A13" s="284"/>
      <c r="B13" s="284"/>
      <c r="C13" s="218" t="s">
        <v>107</v>
      </c>
      <c r="D13" s="217" t="s">
        <v>109</v>
      </c>
      <c r="E13" s="285"/>
      <c r="F13" s="287"/>
    </row>
    <row r="14" ht="19.5">
      <c r="B14" s="216"/>
    </row>
    <row r="15" spans="1:8" ht="20.25">
      <c r="A15" s="219"/>
      <c r="B15" s="220"/>
      <c r="C15" s="219"/>
      <c r="D15" s="219"/>
      <c r="E15" s="219"/>
      <c r="F15" s="219"/>
      <c r="G15" s="219"/>
      <c r="H15" s="219"/>
    </row>
    <row r="17" spans="3:8" ht="14.25" customHeight="1">
      <c r="C17" s="258"/>
      <c r="D17" s="258"/>
      <c r="E17" s="258"/>
      <c r="F17" s="258"/>
      <c r="G17" s="258"/>
      <c r="H17" s="258"/>
    </row>
    <row r="18" spans="3:8" ht="12.75">
      <c r="C18" s="258"/>
      <c r="D18" s="258"/>
      <c r="E18" s="258"/>
      <c r="F18" s="258"/>
      <c r="G18" s="258"/>
      <c r="H18" s="258"/>
    </row>
    <row r="19" spans="3:8" ht="12.75">
      <c r="C19" s="258"/>
      <c r="D19" s="258"/>
      <c r="E19" s="258"/>
      <c r="F19" s="258"/>
      <c r="G19" s="258"/>
      <c r="H19" s="258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7" t="s">
        <v>135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1" t="s">
        <v>25</v>
      </c>
      <c r="B5" s="252" t="s">
        <v>26</v>
      </c>
      <c r="C5" s="252" t="s">
        <v>133</v>
      </c>
      <c r="D5" s="345" t="s">
        <v>27</v>
      </c>
      <c r="E5" s="346"/>
    </row>
    <row r="6" spans="1:5" ht="66.75" customHeight="1">
      <c r="A6" s="253" t="s">
        <v>101</v>
      </c>
      <c r="B6" s="249" t="s">
        <v>28</v>
      </c>
      <c r="C6" s="250">
        <v>0</v>
      </c>
      <c r="D6" s="347"/>
      <c r="E6" s="348"/>
    </row>
    <row r="7" spans="1:5" ht="66.75" customHeight="1">
      <c r="A7" s="254" t="s">
        <v>29</v>
      </c>
      <c r="B7" s="248" t="s">
        <v>30</v>
      </c>
      <c r="C7" s="247" t="s">
        <v>31</v>
      </c>
      <c r="D7" s="349" t="s">
        <v>61</v>
      </c>
      <c r="E7" s="350"/>
    </row>
    <row r="8" spans="1:5" ht="66.75" customHeight="1">
      <c r="A8" s="254" t="s">
        <v>32</v>
      </c>
      <c r="B8" s="246" t="s">
        <v>33</v>
      </c>
      <c r="C8" s="247">
        <v>1</v>
      </c>
      <c r="D8" s="349" t="s">
        <v>34</v>
      </c>
      <c r="E8" s="350"/>
    </row>
    <row r="9" spans="1:5" ht="66.75" customHeight="1">
      <c r="A9" s="254" t="s">
        <v>35</v>
      </c>
      <c r="B9" s="246" t="s">
        <v>36</v>
      </c>
      <c r="C9" s="247">
        <v>0</v>
      </c>
      <c r="D9" s="349" t="s">
        <v>37</v>
      </c>
      <c r="E9" s="350"/>
    </row>
    <row r="10" spans="1:5" ht="66.75" customHeight="1" thickBot="1">
      <c r="A10" s="255" t="s">
        <v>38</v>
      </c>
      <c r="B10" s="256" t="s">
        <v>39</v>
      </c>
      <c r="C10" s="257">
        <v>0</v>
      </c>
      <c r="D10" s="351" t="s">
        <v>40</v>
      </c>
      <c r="E10" s="352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170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2"/>
      <c r="K4" s="292"/>
      <c r="L4" s="292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99</v>
      </c>
      <c r="I5" s="120" t="s">
        <v>104</v>
      </c>
      <c r="J5" s="120" t="s">
        <v>161</v>
      </c>
      <c r="K5" s="121" t="s">
        <v>162</v>
      </c>
      <c r="L5" s="122" t="s">
        <v>8</v>
      </c>
    </row>
    <row r="6" spans="1:12" ht="31.5" customHeight="1">
      <c r="A6" s="293" t="s">
        <v>42</v>
      </c>
      <c r="B6" s="92">
        <f>1</f>
        <v>1</v>
      </c>
      <c r="C6" s="93" t="s">
        <v>43</v>
      </c>
      <c r="D6" s="94" t="s">
        <v>44</v>
      </c>
      <c r="E6" s="95" t="s">
        <v>47</v>
      </c>
      <c r="F6" s="96" t="s">
        <v>146</v>
      </c>
      <c r="G6" s="97" t="s">
        <v>21</v>
      </c>
      <c r="H6" s="98">
        <v>50000</v>
      </c>
      <c r="I6" s="98">
        <v>100000</v>
      </c>
      <c r="J6" s="99">
        <v>12000</v>
      </c>
      <c r="K6" s="259">
        <f>J6*1</f>
        <v>12000</v>
      </c>
      <c r="L6" s="100">
        <f>K6/H6*1000</f>
        <v>240</v>
      </c>
    </row>
    <row r="7" spans="1:12" ht="31.5" customHeight="1">
      <c r="A7" s="294"/>
      <c r="B7" s="101">
        <f>B6+1</f>
        <v>2</v>
      </c>
      <c r="C7" s="102" t="s">
        <v>43</v>
      </c>
      <c r="D7" s="103" t="s">
        <v>45</v>
      </c>
      <c r="E7" s="104" t="s">
        <v>16</v>
      </c>
      <c r="F7" s="105" t="s">
        <v>46</v>
      </c>
      <c r="G7" s="106" t="s">
        <v>11</v>
      </c>
      <c r="H7" s="107">
        <v>300000</v>
      </c>
      <c r="I7" s="107">
        <v>300000</v>
      </c>
      <c r="J7" s="108"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295"/>
      <c r="B8" s="110">
        <v>3</v>
      </c>
      <c r="C8" s="111" t="s">
        <v>43</v>
      </c>
      <c r="D8" s="112" t="s">
        <v>112</v>
      </c>
      <c r="E8" s="113" t="s">
        <v>16</v>
      </c>
      <c r="F8" s="114" t="s">
        <v>147</v>
      </c>
      <c r="G8" s="115" t="s">
        <v>21</v>
      </c>
      <c r="H8" s="116">
        <v>120000</v>
      </c>
      <c r="I8" s="116">
        <v>120000</v>
      </c>
      <c r="J8" s="117">
        <v>42000</v>
      </c>
      <c r="K8" s="260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105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288" t="s">
        <v>48</v>
      </c>
      <c r="I12" s="289"/>
    </row>
    <row r="13" spans="3:9" ht="12" customHeight="1" thickBot="1">
      <c r="C13" s="299"/>
      <c r="D13" s="300"/>
      <c r="E13" s="128" t="s">
        <v>107</v>
      </c>
      <c r="F13" s="126" t="s">
        <v>109</v>
      </c>
      <c r="G13" s="302"/>
      <c r="H13" s="290"/>
      <c r="I13" s="291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6"/>
      <c r="D25" s="296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170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98</v>
      </c>
      <c r="I4" s="156" t="s">
        <v>97</v>
      </c>
      <c r="J4" s="156" t="s">
        <v>161</v>
      </c>
      <c r="K4" s="157" t="s">
        <v>162</v>
      </c>
      <c r="L4" s="158" t="s">
        <v>8</v>
      </c>
    </row>
    <row r="5" spans="1:12" ht="33.75" customHeight="1">
      <c r="A5" s="304"/>
      <c r="B5" s="101">
        <v>1</v>
      </c>
      <c r="C5" s="102" t="s">
        <v>9</v>
      </c>
      <c r="D5" s="103" t="s">
        <v>41</v>
      </c>
      <c r="E5" s="105" t="s">
        <v>10</v>
      </c>
      <c r="F5" s="105" t="s">
        <v>149</v>
      </c>
      <c r="G5" s="136">
        <v>1000</v>
      </c>
      <c r="H5" s="107">
        <v>100000</v>
      </c>
      <c r="I5" s="107">
        <v>100000</v>
      </c>
      <c r="J5" s="108"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04"/>
      <c r="B6" s="101">
        <v>2</v>
      </c>
      <c r="C6" s="102" t="s">
        <v>9</v>
      </c>
      <c r="D6" s="138" t="s">
        <v>41</v>
      </c>
      <c r="E6" s="139" t="s">
        <v>10</v>
      </c>
      <c r="F6" s="139" t="s">
        <v>156</v>
      </c>
      <c r="G6" s="265">
        <v>1000</v>
      </c>
      <c r="H6" s="107">
        <v>100000</v>
      </c>
      <c r="I6" s="107">
        <v>100000</v>
      </c>
      <c r="J6" s="108"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05"/>
      <c r="B7" s="141">
        <v>3</v>
      </c>
      <c r="C7" s="111" t="s">
        <v>9</v>
      </c>
      <c r="D7" s="142" t="s">
        <v>157</v>
      </c>
      <c r="E7" s="143" t="s">
        <v>158</v>
      </c>
      <c r="F7" s="143" t="s">
        <v>159</v>
      </c>
      <c r="G7" s="144" t="s">
        <v>11</v>
      </c>
      <c r="H7" s="145">
        <v>500000</v>
      </c>
      <c r="I7" s="145">
        <v>100000</v>
      </c>
      <c r="J7" s="146">
        <v>36000</v>
      </c>
      <c r="K7" s="193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163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117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105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303" t="s">
        <v>49</v>
      </c>
      <c r="I12" s="289"/>
      <c r="J12" s="164"/>
      <c r="K12" s="131"/>
      <c r="L12" s="134"/>
      <c r="M12" s="134"/>
    </row>
    <row r="13" spans="2:13" ht="12.75" customHeight="1" thickBot="1">
      <c r="B13" s="131"/>
      <c r="C13" s="299"/>
      <c r="D13" s="300"/>
      <c r="E13" s="128" t="s">
        <v>107</v>
      </c>
      <c r="F13" s="126" t="s">
        <v>109</v>
      </c>
      <c r="G13" s="302"/>
      <c r="H13" s="290"/>
      <c r="I13" s="291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116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113</v>
      </c>
      <c r="D16" s="232" t="s">
        <v>114</v>
      </c>
      <c r="E16" s="233"/>
      <c r="F16" s="234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115</v>
      </c>
      <c r="D17" s="266" t="s">
        <v>114</v>
      </c>
      <c r="E17" s="267"/>
      <c r="F17" s="268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6"/>
      <c r="D26" s="306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8" t="s">
        <v>162</v>
      </c>
    </row>
    <row r="5" spans="1:11" ht="30" customHeight="1">
      <c r="A5" s="308" t="s">
        <v>12</v>
      </c>
      <c r="B5" s="274">
        <f>1</f>
        <v>1</v>
      </c>
      <c r="C5" s="275" t="s">
        <v>13</v>
      </c>
      <c r="D5" s="276" t="s">
        <v>55</v>
      </c>
      <c r="E5" s="277" t="s">
        <v>119</v>
      </c>
      <c r="F5" s="278" t="s">
        <v>150</v>
      </c>
      <c r="G5" s="279">
        <v>1000</v>
      </c>
      <c r="H5" s="280">
        <v>100000</v>
      </c>
      <c r="I5" s="280">
        <v>250000</v>
      </c>
      <c r="J5" s="281">
        <v>540</v>
      </c>
      <c r="K5" s="282">
        <f>J5*H5/1000</f>
        <v>54000</v>
      </c>
    </row>
    <row r="6" spans="1:11" ht="30" customHeight="1">
      <c r="A6" s="309"/>
      <c r="B6" s="174">
        <v>2</v>
      </c>
      <c r="C6" s="175" t="s">
        <v>13</v>
      </c>
      <c r="D6" s="138" t="s">
        <v>56</v>
      </c>
      <c r="E6" s="176" t="s">
        <v>119</v>
      </c>
      <c r="F6" s="177" t="s">
        <v>150</v>
      </c>
      <c r="G6" s="178">
        <v>1000</v>
      </c>
      <c r="H6" s="179">
        <v>100000</v>
      </c>
      <c r="I6" s="190">
        <v>250000</v>
      </c>
      <c r="J6" s="230">
        <v>480</v>
      </c>
      <c r="K6" s="180">
        <f>J6*H6/1000</f>
        <v>48000</v>
      </c>
    </row>
    <row r="7" spans="1:11" ht="30" customHeight="1">
      <c r="A7" s="309"/>
      <c r="B7" s="174">
        <v>3</v>
      </c>
      <c r="C7" s="175" t="s">
        <v>13</v>
      </c>
      <c r="D7" s="138" t="s">
        <v>15</v>
      </c>
      <c r="E7" s="176" t="s">
        <v>119</v>
      </c>
      <c r="F7" s="177" t="s">
        <v>151</v>
      </c>
      <c r="G7" s="178">
        <v>1000</v>
      </c>
      <c r="H7" s="179">
        <v>100000</v>
      </c>
      <c r="I7" s="190">
        <v>250000</v>
      </c>
      <c r="J7" s="230">
        <v>480</v>
      </c>
      <c r="K7" s="180">
        <f>J7*H7/1000</f>
        <v>48000</v>
      </c>
    </row>
    <row r="8" spans="1:11" ht="30" customHeight="1" thickBot="1">
      <c r="A8" s="310"/>
      <c r="B8" s="181">
        <v>4</v>
      </c>
      <c r="C8" s="182" t="s">
        <v>13</v>
      </c>
      <c r="D8" s="142" t="s">
        <v>100</v>
      </c>
      <c r="E8" s="262" t="s">
        <v>119</v>
      </c>
      <c r="F8" s="263" t="s">
        <v>120</v>
      </c>
      <c r="G8" s="264">
        <v>1000</v>
      </c>
      <c r="H8" s="199">
        <v>100000</v>
      </c>
      <c r="I8" s="283">
        <v>250000</v>
      </c>
      <c r="J8" s="231"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131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144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121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105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7" t="s">
        <v>111</v>
      </c>
      <c r="D14" s="298"/>
      <c r="E14" s="127" t="s">
        <v>106</v>
      </c>
      <c r="F14" s="125" t="s">
        <v>108</v>
      </c>
      <c r="G14" s="301" t="s">
        <v>110</v>
      </c>
      <c r="H14" s="303" t="s">
        <v>51</v>
      </c>
      <c r="I14" s="289"/>
      <c r="J14" s="134"/>
      <c r="K14" s="131"/>
    </row>
    <row r="15" spans="1:11" ht="14.25" customHeight="1" thickBot="1">
      <c r="A15" s="130"/>
      <c r="B15" s="131"/>
      <c r="C15" s="299"/>
      <c r="D15" s="300"/>
      <c r="E15" s="128" t="s">
        <v>107</v>
      </c>
      <c r="F15" s="126" t="s">
        <v>109</v>
      </c>
      <c r="G15" s="302"/>
      <c r="H15" s="290"/>
      <c r="I15" s="291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6"/>
      <c r="D30" s="306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5"/>
  <sheetViews>
    <sheetView showGridLines="0" zoomScalePageLayoutView="0" workbookViewId="0" topLeftCell="A1">
      <selection activeCell="J4" sqref="J4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  <c r="L3" s="307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7" t="s">
        <v>162</v>
      </c>
      <c r="L4" s="158" t="s">
        <v>8</v>
      </c>
    </row>
    <row r="5" spans="1:12" ht="38.25" customHeight="1">
      <c r="A5" s="311" t="s">
        <v>18</v>
      </c>
      <c r="B5" s="148">
        <v>1</v>
      </c>
      <c r="C5" s="194" t="s">
        <v>19</v>
      </c>
      <c r="D5" s="149" t="s">
        <v>20</v>
      </c>
      <c r="E5" s="150" t="s">
        <v>53</v>
      </c>
      <c r="F5" s="150" t="s">
        <v>146</v>
      </c>
      <c r="G5" s="151">
        <v>1000</v>
      </c>
      <c r="H5" s="152">
        <v>100000</v>
      </c>
      <c r="I5" s="152">
        <v>200000</v>
      </c>
      <c r="J5" s="153">
        <v>480</v>
      </c>
      <c r="K5" s="195">
        <f>J5*H5/1000</f>
        <v>48000</v>
      </c>
      <c r="L5" s="154">
        <f>K5/H5*1000</f>
        <v>480</v>
      </c>
    </row>
    <row r="6" spans="1:12" ht="38.25" customHeight="1">
      <c r="A6" s="304"/>
      <c r="B6" s="101">
        <v>2</v>
      </c>
      <c r="C6" s="191" t="s">
        <v>19</v>
      </c>
      <c r="D6" s="103" t="s">
        <v>155</v>
      </c>
      <c r="E6" s="105" t="s">
        <v>53</v>
      </c>
      <c r="F6" s="105" t="s">
        <v>152</v>
      </c>
      <c r="G6" s="136">
        <v>1000</v>
      </c>
      <c r="H6" s="107">
        <v>100000</v>
      </c>
      <c r="I6" s="107">
        <v>100000</v>
      </c>
      <c r="J6" s="108">
        <v>480</v>
      </c>
      <c r="K6" s="192">
        <f>J6*100</f>
        <v>48000</v>
      </c>
      <c r="L6" s="137">
        <f>K6/H6*1000</f>
        <v>480</v>
      </c>
    </row>
    <row r="7" spans="1:12" ht="24.75" customHeight="1">
      <c r="A7" s="304"/>
      <c r="B7" s="314">
        <v>3</v>
      </c>
      <c r="C7" s="320" t="s">
        <v>19</v>
      </c>
      <c r="D7" s="316" t="s">
        <v>122</v>
      </c>
      <c r="E7" s="139" t="s">
        <v>123</v>
      </c>
      <c r="F7" s="323" t="s">
        <v>167</v>
      </c>
      <c r="G7" s="312" t="s">
        <v>11</v>
      </c>
      <c r="H7" s="107">
        <v>140000</v>
      </c>
      <c r="I7" s="107">
        <v>100000</v>
      </c>
      <c r="J7" s="108">
        <v>42000</v>
      </c>
      <c r="K7" s="192">
        <f aca="true" t="shared" si="0" ref="K7:K19">J7*1</f>
        <v>42000</v>
      </c>
      <c r="L7" s="137">
        <f>K7/H7*1000</f>
        <v>300</v>
      </c>
    </row>
    <row r="8" spans="1:12" ht="24.75" customHeight="1">
      <c r="A8" s="304"/>
      <c r="B8" s="315"/>
      <c r="C8" s="321"/>
      <c r="D8" s="317"/>
      <c r="E8" s="139" t="s">
        <v>124</v>
      </c>
      <c r="F8" s="324"/>
      <c r="G8" s="313"/>
      <c r="H8" s="107">
        <v>280000</v>
      </c>
      <c r="I8" s="107">
        <v>200000</v>
      </c>
      <c r="J8" s="108">
        <v>72000</v>
      </c>
      <c r="K8" s="192">
        <f t="shared" si="0"/>
        <v>72000</v>
      </c>
      <c r="L8" s="137">
        <f aca="true" t="shared" si="1" ref="L8:L19">K8/H8*1000</f>
        <v>257.1428571428571</v>
      </c>
    </row>
    <row r="9" spans="1:12" ht="24.75" customHeight="1">
      <c r="A9" s="304"/>
      <c r="B9" s="314">
        <v>4</v>
      </c>
      <c r="C9" s="320" t="s">
        <v>19</v>
      </c>
      <c r="D9" s="316" t="s">
        <v>137</v>
      </c>
      <c r="E9" s="139" t="s">
        <v>123</v>
      </c>
      <c r="F9" s="323" t="s">
        <v>167</v>
      </c>
      <c r="G9" s="312" t="s">
        <v>11</v>
      </c>
      <c r="H9" s="107">
        <v>20000</v>
      </c>
      <c r="I9" s="107">
        <f>H9</f>
        <v>20000</v>
      </c>
      <c r="J9" s="108">
        <v>36000</v>
      </c>
      <c r="K9" s="192">
        <f t="shared" si="0"/>
        <v>36000</v>
      </c>
      <c r="L9" s="137">
        <f>K9/H9*1000</f>
        <v>1800</v>
      </c>
    </row>
    <row r="10" spans="1:12" ht="24.75" customHeight="1">
      <c r="A10" s="304"/>
      <c r="B10" s="315"/>
      <c r="C10" s="321"/>
      <c r="D10" s="317"/>
      <c r="E10" s="139" t="s">
        <v>124</v>
      </c>
      <c r="F10" s="324"/>
      <c r="G10" s="313"/>
      <c r="H10" s="107">
        <v>30000</v>
      </c>
      <c r="I10" s="107">
        <f>H10</f>
        <v>30000</v>
      </c>
      <c r="J10" s="108">
        <v>60000</v>
      </c>
      <c r="K10" s="192">
        <f t="shared" si="0"/>
        <v>60000</v>
      </c>
      <c r="L10" s="137">
        <f>K10/H10*1000</f>
        <v>2000</v>
      </c>
    </row>
    <row r="11" spans="1:12" ht="24.75" customHeight="1">
      <c r="A11" s="304"/>
      <c r="B11" s="314">
        <v>5</v>
      </c>
      <c r="C11" s="320" t="s">
        <v>19</v>
      </c>
      <c r="D11" s="316" t="s">
        <v>138</v>
      </c>
      <c r="E11" s="139" t="s">
        <v>123</v>
      </c>
      <c r="F11" s="323" t="s">
        <v>167</v>
      </c>
      <c r="G11" s="312" t="s">
        <v>11</v>
      </c>
      <c r="H11" s="107">
        <v>50000</v>
      </c>
      <c r="I11" s="107">
        <v>50000</v>
      </c>
      <c r="J11" s="108">
        <v>30000</v>
      </c>
      <c r="K11" s="192">
        <f aca="true" t="shared" si="2" ref="K11:K16">J11*1</f>
        <v>30000</v>
      </c>
      <c r="L11" s="137">
        <f t="shared" si="1"/>
        <v>600</v>
      </c>
    </row>
    <row r="12" spans="1:12" ht="24.75" customHeight="1">
      <c r="A12" s="304"/>
      <c r="B12" s="315"/>
      <c r="C12" s="321"/>
      <c r="D12" s="317"/>
      <c r="E12" s="139" t="s">
        <v>124</v>
      </c>
      <c r="F12" s="324"/>
      <c r="G12" s="313"/>
      <c r="H12" s="107">
        <v>80000</v>
      </c>
      <c r="I12" s="107">
        <v>80000</v>
      </c>
      <c r="J12" s="108">
        <v>48000</v>
      </c>
      <c r="K12" s="192">
        <f t="shared" si="2"/>
        <v>48000</v>
      </c>
      <c r="L12" s="137">
        <f t="shared" si="1"/>
        <v>600</v>
      </c>
    </row>
    <row r="13" spans="1:12" ht="16.5" customHeight="1">
      <c r="A13" s="304"/>
      <c r="B13" s="326">
        <v>6</v>
      </c>
      <c r="C13" s="325" t="s">
        <v>19</v>
      </c>
      <c r="D13" s="327" t="s">
        <v>95</v>
      </c>
      <c r="E13" s="139" t="s">
        <v>92</v>
      </c>
      <c r="F13" s="318" t="s">
        <v>167</v>
      </c>
      <c r="G13" s="322" t="s">
        <v>11</v>
      </c>
      <c r="H13" s="107">
        <v>400000</v>
      </c>
      <c r="I13" s="107">
        <v>400000</v>
      </c>
      <c r="J13" s="108">
        <v>134400</v>
      </c>
      <c r="K13" s="192">
        <f t="shared" si="2"/>
        <v>134400</v>
      </c>
      <c r="L13" s="319">
        <f t="shared" si="1"/>
        <v>336</v>
      </c>
    </row>
    <row r="14" spans="1:12" ht="16.5" customHeight="1">
      <c r="A14" s="304"/>
      <c r="B14" s="326"/>
      <c r="C14" s="325"/>
      <c r="D14" s="327"/>
      <c r="E14" s="139" t="s">
        <v>93</v>
      </c>
      <c r="F14" s="318"/>
      <c r="G14" s="322"/>
      <c r="H14" s="107">
        <v>220000</v>
      </c>
      <c r="I14" s="107">
        <v>220000</v>
      </c>
      <c r="J14" s="108">
        <v>67200</v>
      </c>
      <c r="K14" s="192">
        <f t="shared" si="2"/>
        <v>67200</v>
      </c>
      <c r="L14" s="319"/>
    </row>
    <row r="15" spans="1:12" ht="16.5" customHeight="1">
      <c r="A15" s="304"/>
      <c r="B15" s="326"/>
      <c r="C15" s="325"/>
      <c r="D15" s="327"/>
      <c r="E15" s="139" t="s">
        <v>94</v>
      </c>
      <c r="F15" s="318"/>
      <c r="G15" s="322"/>
      <c r="H15" s="107">
        <v>100000</v>
      </c>
      <c r="I15" s="107">
        <v>100000</v>
      </c>
      <c r="J15" s="108">
        <v>33600</v>
      </c>
      <c r="K15" s="192">
        <f t="shared" si="2"/>
        <v>33600</v>
      </c>
      <c r="L15" s="319"/>
    </row>
    <row r="16" spans="1:12" ht="16.5" customHeight="1">
      <c r="A16" s="304"/>
      <c r="B16" s="326"/>
      <c r="C16" s="325"/>
      <c r="D16" s="327"/>
      <c r="E16" s="139" t="s">
        <v>92</v>
      </c>
      <c r="F16" s="318"/>
      <c r="G16" s="140" t="s">
        <v>21</v>
      </c>
      <c r="H16" s="107">
        <v>100000</v>
      </c>
      <c r="I16" s="107">
        <v>100000</v>
      </c>
      <c r="J16" s="108">
        <v>33600</v>
      </c>
      <c r="K16" s="192">
        <f t="shared" si="2"/>
        <v>33600</v>
      </c>
      <c r="L16" s="319"/>
    </row>
    <row r="17" spans="1:12" ht="39.75" customHeight="1">
      <c r="A17" s="304"/>
      <c r="B17" s="101">
        <v>7</v>
      </c>
      <c r="C17" s="191" t="s">
        <v>19</v>
      </c>
      <c r="D17" s="103" t="s">
        <v>142</v>
      </c>
      <c r="E17" s="139" t="s">
        <v>54</v>
      </c>
      <c r="F17" s="261" t="s">
        <v>145</v>
      </c>
      <c r="G17" s="140" t="s">
        <v>21</v>
      </c>
      <c r="H17" s="107">
        <v>70000</v>
      </c>
      <c r="I17" s="107">
        <v>70000</v>
      </c>
      <c r="J17" s="108">
        <v>60000</v>
      </c>
      <c r="K17" s="192">
        <f t="shared" si="0"/>
        <v>60000</v>
      </c>
      <c r="L17" s="137">
        <f t="shared" si="1"/>
        <v>857.1428571428571</v>
      </c>
    </row>
    <row r="18" spans="1:12" ht="39.75" customHeight="1">
      <c r="A18" s="304"/>
      <c r="B18" s="101">
        <v>8</v>
      </c>
      <c r="C18" s="191" t="s">
        <v>19</v>
      </c>
      <c r="D18" s="103" t="s">
        <v>59</v>
      </c>
      <c r="E18" s="139" t="s">
        <v>102</v>
      </c>
      <c r="F18" s="105" t="s">
        <v>148</v>
      </c>
      <c r="G18" s="140" t="s">
        <v>11</v>
      </c>
      <c r="H18" s="107">
        <v>100000</v>
      </c>
      <c r="I18" s="107">
        <v>100000</v>
      </c>
      <c r="J18" s="108">
        <v>42000</v>
      </c>
      <c r="K18" s="192">
        <f t="shared" si="0"/>
        <v>42000</v>
      </c>
      <c r="L18" s="137">
        <f t="shared" si="1"/>
        <v>420</v>
      </c>
    </row>
    <row r="19" spans="1:12" ht="47.25" customHeight="1">
      <c r="A19" s="304"/>
      <c r="B19" s="101">
        <v>9</v>
      </c>
      <c r="C19" s="191" t="s">
        <v>19</v>
      </c>
      <c r="D19" s="103" t="s">
        <v>60</v>
      </c>
      <c r="E19" s="139" t="s">
        <v>57</v>
      </c>
      <c r="F19" s="105" t="s">
        <v>148</v>
      </c>
      <c r="G19" s="140" t="s">
        <v>11</v>
      </c>
      <c r="H19" s="107">
        <v>50000</v>
      </c>
      <c r="I19" s="107">
        <v>50000</v>
      </c>
      <c r="J19" s="108">
        <v>30000</v>
      </c>
      <c r="K19" s="192">
        <f t="shared" si="0"/>
        <v>30000</v>
      </c>
      <c r="L19" s="137">
        <f t="shared" si="1"/>
        <v>600</v>
      </c>
    </row>
    <row r="20" spans="2:12" ht="12.75" customHeight="1">
      <c r="B20" s="17"/>
      <c r="C20" s="91" t="s">
        <v>164</v>
      </c>
      <c r="D20" s="91"/>
      <c r="E20" s="17"/>
      <c r="F20" s="18"/>
      <c r="H20" s="17"/>
      <c r="I20" s="32"/>
      <c r="J20" s="33"/>
      <c r="K20" s="34"/>
      <c r="L20" s="35"/>
    </row>
    <row r="21" spans="2:12" ht="12.75" customHeight="1">
      <c r="B21" s="17"/>
      <c r="C21" s="91" t="s">
        <v>131</v>
      </c>
      <c r="D21" s="91"/>
      <c r="E21" s="17"/>
      <c r="F21" s="18"/>
      <c r="H21" s="17"/>
      <c r="I21" s="32"/>
      <c r="J21" s="33"/>
      <c r="K21" s="34"/>
      <c r="L21" s="35"/>
    </row>
    <row r="22" spans="2:12" ht="12.75" customHeight="1">
      <c r="B22" s="17"/>
      <c r="C22" s="131" t="s">
        <v>121</v>
      </c>
      <c r="D22" s="131"/>
      <c r="E22" s="131"/>
      <c r="F22" s="159"/>
      <c r="G22" s="134"/>
      <c r="H22" s="173"/>
      <c r="I22" s="134"/>
      <c r="J22" s="33"/>
      <c r="K22" s="34"/>
      <c r="L22" s="35"/>
    </row>
    <row r="23" spans="1:12" ht="12" customHeight="1">
      <c r="A23" s="75"/>
      <c r="B23" s="36"/>
      <c r="C23" s="131"/>
      <c r="D23" s="131"/>
      <c r="E23" s="131"/>
      <c r="F23" s="159"/>
      <c r="G23" s="134"/>
      <c r="H23" s="173"/>
      <c r="I23" s="134"/>
      <c r="J23" s="33"/>
      <c r="K23" s="34"/>
      <c r="L23" s="35"/>
    </row>
    <row r="24" spans="3:12" s="20" customFormat="1" ht="19.5" thickBot="1">
      <c r="C24" s="129" t="s">
        <v>105</v>
      </c>
      <c r="D24" s="21"/>
      <c r="E24" s="21"/>
      <c r="F24" s="23"/>
      <c r="G24" s="21"/>
      <c r="H24" s="24"/>
      <c r="I24" s="24"/>
      <c r="K24" s="42"/>
      <c r="L24" s="64"/>
    </row>
    <row r="25" spans="3:12" s="20" customFormat="1" ht="14.25" customHeight="1">
      <c r="C25" s="297" t="s">
        <v>111</v>
      </c>
      <c r="D25" s="298"/>
      <c r="E25" s="127" t="s">
        <v>106</v>
      </c>
      <c r="F25" s="125" t="s">
        <v>108</v>
      </c>
      <c r="G25" s="301" t="s">
        <v>110</v>
      </c>
      <c r="H25" s="303" t="s">
        <v>50</v>
      </c>
      <c r="I25" s="289"/>
      <c r="K25" s="42"/>
      <c r="L25" s="43"/>
    </row>
    <row r="26" spans="3:12" s="20" customFormat="1" ht="14.25" customHeight="1" thickBot="1">
      <c r="C26" s="299"/>
      <c r="D26" s="300"/>
      <c r="E26" s="128" t="s">
        <v>107</v>
      </c>
      <c r="F26" s="126" t="s">
        <v>109</v>
      </c>
      <c r="G26" s="302"/>
      <c r="H26" s="290"/>
      <c r="I26" s="291"/>
      <c r="K26" s="65"/>
      <c r="L26" s="66"/>
    </row>
    <row r="27" spans="1:12" s="20" customFormat="1" ht="18.75">
      <c r="A27" s="16"/>
      <c r="B27" s="17"/>
      <c r="D27" s="17"/>
      <c r="E27" s="17"/>
      <c r="F27" s="18"/>
      <c r="G27" s="17"/>
      <c r="H27" s="37"/>
      <c r="K27" s="67"/>
      <c r="L27" s="64"/>
    </row>
    <row r="28" spans="1:11" s="20" customFormat="1" ht="18.75">
      <c r="A28" s="16"/>
      <c r="B28" s="17"/>
      <c r="D28" s="17"/>
      <c r="E28" s="17"/>
      <c r="F28" s="76"/>
      <c r="G28" s="17"/>
      <c r="H28" s="40"/>
      <c r="I28" s="40"/>
      <c r="J28" s="40"/>
      <c r="K28" s="17"/>
    </row>
    <row r="30" spans="1:11" ht="18.75">
      <c r="A30" s="55"/>
      <c r="B30" s="55"/>
      <c r="C30" s="68"/>
      <c r="D30" s="17"/>
      <c r="E30" s="17"/>
      <c r="F30" s="18"/>
      <c r="G30" s="17"/>
      <c r="H30" s="27"/>
      <c r="I30" s="27"/>
      <c r="J30" s="69"/>
      <c r="K30" s="70"/>
    </row>
    <row r="33" spans="1:11" ht="18.75">
      <c r="A33" s="55"/>
      <c r="B33" s="55"/>
      <c r="C33" s="71"/>
      <c r="D33" s="17"/>
      <c r="E33" s="17"/>
      <c r="F33" s="18"/>
      <c r="G33" s="17"/>
      <c r="H33" s="40"/>
      <c r="I33" s="40"/>
      <c r="J33" s="40"/>
      <c r="K33" s="17"/>
    </row>
    <row r="34" spans="1:11" ht="18.75">
      <c r="A34" s="55"/>
      <c r="B34" s="55"/>
      <c r="C34" s="20"/>
      <c r="D34" s="17"/>
      <c r="E34" s="17"/>
      <c r="F34" s="18"/>
      <c r="G34" s="17"/>
      <c r="H34" s="40"/>
      <c r="I34" s="40"/>
      <c r="J34" s="40"/>
      <c r="K34" s="17"/>
    </row>
    <row r="35" spans="1:11" ht="18.75">
      <c r="A35" s="55"/>
      <c r="B35" s="55"/>
      <c r="C35" s="20"/>
      <c r="D35" s="17"/>
      <c r="E35" s="17"/>
      <c r="F35" s="18"/>
      <c r="G35" s="17"/>
      <c r="H35" s="40"/>
      <c r="I35" s="40"/>
      <c r="J35" s="40"/>
      <c r="K35" s="17"/>
    </row>
    <row r="36" spans="1:11" ht="18.75">
      <c r="A36" s="55"/>
      <c r="B36" s="55"/>
      <c r="C36" s="20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17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20"/>
    </row>
    <row r="39" spans="1:12" ht="18.75">
      <c r="A39" s="55"/>
      <c r="B39" s="55"/>
      <c r="C39" s="72"/>
      <c r="D39" s="20"/>
      <c r="E39" s="17"/>
      <c r="F39" s="18"/>
      <c r="G39" s="20"/>
      <c r="H39" s="40"/>
      <c r="I39" s="40"/>
      <c r="L39" s="17"/>
    </row>
    <row r="40" spans="1:12" ht="18.75">
      <c r="A40" s="55"/>
      <c r="B40" s="55"/>
      <c r="C40" s="20"/>
      <c r="D40" s="17"/>
      <c r="E40" s="17"/>
      <c r="F40" s="73"/>
      <c r="G40" s="17"/>
      <c r="H40" s="40"/>
      <c r="I40" s="40"/>
      <c r="L40" s="20"/>
    </row>
    <row r="41" spans="1:12" ht="18.75">
      <c r="A41" s="55"/>
      <c r="B41" s="55"/>
      <c r="C41" s="44"/>
      <c r="D41" s="20"/>
      <c r="E41" s="17"/>
      <c r="F41" s="73"/>
      <c r="G41" s="20"/>
      <c r="H41" s="40"/>
      <c r="I41" s="40"/>
      <c r="L41" s="17"/>
    </row>
    <row r="42" spans="1:12" ht="18.75">
      <c r="A42" s="55"/>
      <c r="B42" s="55"/>
      <c r="C42" s="20"/>
      <c r="D42" s="20"/>
      <c r="E42" s="17"/>
      <c r="F42" s="73"/>
      <c r="G42" s="17"/>
      <c r="H42" s="40"/>
      <c r="I42" s="40"/>
      <c r="L42" s="17"/>
    </row>
    <row r="43" spans="1:12" ht="18.75">
      <c r="A43" s="55"/>
      <c r="B43" s="55"/>
      <c r="C43" s="17"/>
      <c r="D43" s="17"/>
      <c r="E43" s="17"/>
      <c r="F43" s="17"/>
      <c r="G43" s="17"/>
      <c r="H43" s="40"/>
      <c r="I43" s="40"/>
      <c r="L43" s="17"/>
    </row>
    <row r="44" spans="1:12" ht="12.75" customHeight="1">
      <c r="A44" s="55"/>
      <c r="B44" s="55"/>
      <c r="C44" s="306"/>
      <c r="D44" s="306"/>
      <c r="E44" s="17"/>
      <c r="F44" s="17"/>
      <c r="G44" s="17"/>
      <c r="H44" s="40"/>
      <c r="I44" s="40"/>
      <c r="L44" s="74"/>
    </row>
    <row r="45" spans="1:12" ht="18.75">
      <c r="A45" s="55"/>
      <c r="B45" s="55"/>
      <c r="C45" s="74"/>
      <c r="D45" s="72"/>
      <c r="E45" s="17"/>
      <c r="F45" s="17"/>
      <c r="G45" s="17"/>
      <c r="H45" s="40"/>
      <c r="I45" s="40"/>
      <c r="L45" s="72"/>
    </row>
  </sheetData>
  <sheetProtection selectLockedCells="1" selectUnlockedCells="1"/>
  <mergeCells count="27">
    <mergeCell ref="C44:D44"/>
    <mergeCell ref="C13:C16"/>
    <mergeCell ref="B13:B16"/>
    <mergeCell ref="D13:D16"/>
    <mergeCell ref="D7:D8"/>
    <mergeCell ref="C25:D26"/>
    <mergeCell ref="B9:B10"/>
    <mergeCell ref="G25:G26"/>
    <mergeCell ref="H25:I26"/>
    <mergeCell ref="G13:G15"/>
    <mergeCell ref="B11:B12"/>
    <mergeCell ref="C7:C8"/>
    <mergeCell ref="C11:C12"/>
    <mergeCell ref="F7:F8"/>
    <mergeCell ref="F11:F12"/>
    <mergeCell ref="F9:F10"/>
    <mergeCell ref="G9:G10"/>
    <mergeCell ref="J3:L3"/>
    <mergeCell ref="A5:A19"/>
    <mergeCell ref="G7:G8"/>
    <mergeCell ref="G11:G12"/>
    <mergeCell ref="B7:B8"/>
    <mergeCell ref="D11:D12"/>
    <mergeCell ref="F13:F16"/>
    <mergeCell ref="L13:L16"/>
    <mergeCell ref="C9:C10"/>
    <mergeCell ref="D9:D10"/>
  </mergeCells>
  <hyperlinks>
    <hyperlink ref="G25" r:id="rId1" display="mailto:office@pdg.ru"/>
    <hyperlink ref="H25:H26" r:id="rId2" display="http://pdg.ru/projects/allnw"/>
    <hyperlink ref="H25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6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3.75" customHeight="1">
      <c r="A6" s="328" t="s">
        <v>125</v>
      </c>
      <c r="B6" s="201">
        <v>1</v>
      </c>
      <c r="C6" s="202" t="s">
        <v>22</v>
      </c>
      <c r="D6" s="203" t="s">
        <v>160</v>
      </c>
      <c r="E6" s="204" t="s">
        <v>10</v>
      </c>
      <c r="F6" s="204" t="s">
        <v>146</v>
      </c>
      <c r="G6" s="205">
        <v>1000</v>
      </c>
      <c r="H6" s="206">
        <v>100000</v>
      </c>
      <c r="I6" s="206">
        <v>200000</v>
      </c>
      <c r="J6" s="207">
        <v>396</v>
      </c>
      <c r="K6" s="208">
        <f>J6*H6/1000</f>
        <v>39600</v>
      </c>
      <c r="L6" s="209">
        <f>K6/H6*1000</f>
        <v>396</v>
      </c>
    </row>
    <row r="7" spans="1:12" ht="33.75" customHeight="1">
      <c r="A7" s="329"/>
      <c r="B7" s="101">
        <v>2</v>
      </c>
      <c r="C7" s="102" t="s">
        <v>22</v>
      </c>
      <c r="D7" s="103" t="s">
        <v>141</v>
      </c>
      <c r="E7" s="271" t="s">
        <v>126</v>
      </c>
      <c r="F7" s="271" t="s">
        <v>153</v>
      </c>
      <c r="G7" s="136">
        <v>1000</v>
      </c>
      <c r="H7" s="107">
        <v>100000</v>
      </c>
      <c r="I7" s="196">
        <v>200000</v>
      </c>
      <c r="J7" s="108"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29"/>
      <c r="B8" s="101">
        <v>3</v>
      </c>
      <c r="C8" s="175" t="s">
        <v>22</v>
      </c>
      <c r="D8" s="269" t="s">
        <v>139</v>
      </c>
      <c r="E8" s="272" t="s">
        <v>128</v>
      </c>
      <c r="F8" s="273" t="s">
        <v>24</v>
      </c>
      <c r="G8" s="270" t="s">
        <v>17</v>
      </c>
      <c r="H8" s="179">
        <v>100000</v>
      </c>
      <c r="I8" s="179">
        <v>70000</v>
      </c>
      <c r="J8" s="108">
        <v>24000</v>
      </c>
      <c r="K8" s="192">
        <f>J8*1</f>
        <v>24000</v>
      </c>
      <c r="L8" s="197">
        <f>K8/H8*1000</f>
        <v>240</v>
      </c>
    </row>
    <row r="9" spans="1:12" ht="30" customHeight="1" thickBot="1">
      <c r="A9" s="330"/>
      <c r="B9" s="141">
        <v>4</v>
      </c>
      <c r="C9" s="182" t="s">
        <v>22</v>
      </c>
      <c r="D9" s="142" t="s">
        <v>127</v>
      </c>
      <c r="E9" s="210" t="s">
        <v>128</v>
      </c>
      <c r="F9" s="210" t="s">
        <v>24</v>
      </c>
      <c r="G9" s="198" t="s">
        <v>23</v>
      </c>
      <c r="H9" s="199">
        <v>20000</v>
      </c>
      <c r="I9" s="199">
        <v>20000</v>
      </c>
      <c r="J9" s="146">
        <v>12000</v>
      </c>
      <c r="K9" s="193">
        <f>J9*1</f>
        <v>12000</v>
      </c>
      <c r="L9" s="200">
        <f>K9/H9*1000</f>
        <v>600</v>
      </c>
    </row>
    <row r="10" spans="1:12" s="20" customFormat="1" ht="11.25" customHeight="1">
      <c r="A10" s="16"/>
      <c r="B10" s="16"/>
      <c r="C10" s="91" t="s">
        <v>165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121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105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7" t="s">
        <v>111</v>
      </c>
      <c r="D15" s="298"/>
      <c r="E15" s="127" t="s">
        <v>106</v>
      </c>
      <c r="F15" s="125" t="s">
        <v>108</v>
      </c>
      <c r="G15" s="301" t="s">
        <v>110</v>
      </c>
      <c r="H15" s="303" t="s">
        <v>52</v>
      </c>
      <c r="I15" s="289"/>
      <c r="J15" s="69"/>
      <c r="K15" s="70"/>
    </row>
    <row r="16" spans="3:9" ht="12.75" customHeight="1" thickBot="1">
      <c r="C16" s="299"/>
      <c r="D16" s="300"/>
      <c r="E16" s="128" t="s">
        <v>107</v>
      </c>
      <c r="F16" s="126" t="s">
        <v>109</v>
      </c>
      <c r="G16" s="302"/>
      <c r="H16" s="290"/>
      <c r="I16" s="291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6"/>
      <c r="D21" s="306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tabSelected="1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4.5" customHeight="1">
      <c r="A6" s="331" t="s">
        <v>96</v>
      </c>
      <c r="B6" s="184">
        <f>1</f>
        <v>1</v>
      </c>
      <c r="C6" s="185" t="s">
        <v>58</v>
      </c>
      <c r="D6" s="186" t="s">
        <v>14</v>
      </c>
      <c r="E6" s="187" t="s">
        <v>10</v>
      </c>
      <c r="F6" s="188" t="s">
        <v>146</v>
      </c>
      <c r="G6" s="189">
        <v>1000</v>
      </c>
      <c r="H6" s="190">
        <v>100000</v>
      </c>
      <c r="I6" s="190">
        <v>200000</v>
      </c>
      <c r="J6" s="153">
        <v>420</v>
      </c>
      <c r="K6" s="195">
        <f>J6*H6/1000</f>
        <v>42000</v>
      </c>
      <c r="L6" s="211">
        <f>K6/H6*1000</f>
        <v>420</v>
      </c>
    </row>
    <row r="7" spans="1:12" ht="34.5" customHeight="1">
      <c r="A7" s="309"/>
      <c r="B7" s="174">
        <f>2</f>
        <v>2</v>
      </c>
      <c r="C7" s="175" t="s">
        <v>58</v>
      </c>
      <c r="D7" s="138" t="s">
        <v>15</v>
      </c>
      <c r="E7" s="176" t="s">
        <v>10</v>
      </c>
      <c r="F7" s="177" t="s">
        <v>147</v>
      </c>
      <c r="G7" s="178">
        <v>1000</v>
      </c>
      <c r="H7" s="179">
        <v>100000</v>
      </c>
      <c r="I7" s="179">
        <v>200000</v>
      </c>
      <c r="J7" s="108">
        <v>420</v>
      </c>
      <c r="K7" s="192">
        <f>J7*H7/1000</f>
        <v>42000</v>
      </c>
      <c r="L7" s="197">
        <f>K7/H7*1000</f>
        <v>420</v>
      </c>
    </row>
    <row r="8" spans="1:12" ht="34.5" customHeight="1">
      <c r="A8" s="309"/>
      <c r="B8" s="174">
        <v>3</v>
      </c>
      <c r="C8" s="175" t="s">
        <v>58</v>
      </c>
      <c r="D8" s="138" t="s">
        <v>129</v>
      </c>
      <c r="E8" s="176" t="s">
        <v>130</v>
      </c>
      <c r="F8" s="177" t="s">
        <v>140</v>
      </c>
      <c r="G8" s="178" t="s">
        <v>23</v>
      </c>
      <c r="H8" s="179">
        <v>200000</v>
      </c>
      <c r="I8" s="179">
        <v>50000</v>
      </c>
      <c r="J8" s="108">
        <v>24000</v>
      </c>
      <c r="K8" s="192">
        <f>J8</f>
        <v>24000</v>
      </c>
      <c r="L8" s="197">
        <f>K8/H8*1000</f>
        <v>120</v>
      </c>
    </row>
    <row r="9" spans="1:12" s="20" customFormat="1" ht="12.75" customHeight="1">
      <c r="A9" s="16"/>
      <c r="B9" s="45"/>
      <c r="C9" s="91" t="s">
        <v>166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105</v>
      </c>
      <c r="D13" s="21"/>
      <c r="E13" s="21"/>
      <c r="F13" s="23"/>
      <c r="G13" s="21"/>
      <c r="H13" s="24"/>
      <c r="I13" s="24"/>
      <c r="J13" s="213"/>
      <c r="K13" s="17"/>
    </row>
    <row r="14" spans="3:10" ht="13.5" customHeight="1">
      <c r="C14" s="297" t="s">
        <v>111</v>
      </c>
      <c r="D14" s="298"/>
      <c r="E14" s="127" t="s">
        <v>106</v>
      </c>
      <c r="F14" s="214" t="s">
        <v>108</v>
      </c>
      <c r="G14" s="301" t="s">
        <v>110</v>
      </c>
      <c r="H14" s="303" t="s">
        <v>103</v>
      </c>
      <c r="I14" s="289"/>
      <c r="J14" s="212"/>
    </row>
    <row r="15" spans="1:11" ht="13.5" customHeight="1" thickBot="1">
      <c r="A15" s="55"/>
      <c r="B15" s="55"/>
      <c r="C15" s="299"/>
      <c r="D15" s="300"/>
      <c r="E15" s="128" t="s">
        <v>107</v>
      </c>
      <c r="F15" s="215" t="s">
        <v>109</v>
      </c>
      <c r="G15" s="302"/>
      <c r="H15" s="290"/>
      <c r="I15" s="291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6"/>
      <c r="D29" s="306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9" t="s">
        <v>65</v>
      </c>
      <c r="B3" s="333" t="s">
        <v>62</v>
      </c>
      <c r="C3" s="335" t="s">
        <v>63</v>
      </c>
      <c r="D3" s="337" t="s">
        <v>64</v>
      </c>
    </row>
    <row r="4" spans="1:4" ht="13.5" thickBot="1">
      <c r="A4" s="340"/>
      <c r="B4" s="334"/>
      <c r="C4" s="336"/>
      <c r="D4" s="338"/>
    </row>
    <row r="5" spans="1:4" ht="22.5">
      <c r="A5" s="341" t="s">
        <v>168</v>
      </c>
      <c r="B5" s="235" t="s">
        <v>67</v>
      </c>
      <c r="C5" s="342" t="s">
        <v>169</v>
      </c>
      <c r="D5" s="238" t="s">
        <v>66</v>
      </c>
    </row>
    <row r="6" spans="1:4" ht="22.5">
      <c r="A6" s="341"/>
      <c r="B6" s="235" t="s">
        <v>68</v>
      </c>
      <c r="C6" s="343"/>
      <c r="D6" s="238" t="s">
        <v>66</v>
      </c>
    </row>
    <row r="7" spans="1:4" ht="56.25">
      <c r="A7" s="341"/>
      <c r="B7" s="235" t="s">
        <v>75</v>
      </c>
      <c r="C7" s="235" t="s">
        <v>143</v>
      </c>
      <c r="D7" s="238" t="s">
        <v>76</v>
      </c>
    </row>
    <row r="8" spans="1:4" ht="22.5">
      <c r="A8" s="341"/>
      <c r="B8" s="235" t="s">
        <v>69</v>
      </c>
      <c r="C8" s="236" t="s">
        <v>154</v>
      </c>
      <c r="D8" s="239" t="s">
        <v>70</v>
      </c>
    </row>
    <row r="9" spans="1:4" ht="45">
      <c r="A9" s="240" t="s">
        <v>71</v>
      </c>
      <c r="B9" s="236" t="s">
        <v>72</v>
      </c>
      <c r="C9" s="235" t="s">
        <v>73</v>
      </c>
      <c r="D9" s="238" t="s">
        <v>66</v>
      </c>
    </row>
    <row r="10" spans="1:4" ht="38.25" customHeight="1">
      <c r="A10" s="241" t="s">
        <v>22</v>
      </c>
      <c r="B10" s="236" t="s">
        <v>72</v>
      </c>
      <c r="C10" s="237" t="s">
        <v>74</v>
      </c>
      <c r="D10" s="238" t="s">
        <v>66</v>
      </c>
    </row>
    <row r="11" spans="1:4" ht="22.5">
      <c r="A11" s="241" t="s">
        <v>13</v>
      </c>
      <c r="B11" s="235" t="s">
        <v>69</v>
      </c>
      <c r="C11" s="236" t="s">
        <v>154</v>
      </c>
      <c r="D11" s="239" t="s">
        <v>70</v>
      </c>
    </row>
    <row r="12" spans="1:4" ht="23.25" thickBot="1">
      <c r="A12" s="242" t="s">
        <v>9</v>
      </c>
      <c r="B12" s="243" t="s">
        <v>77</v>
      </c>
      <c r="C12" s="244" t="s">
        <v>154</v>
      </c>
      <c r="D12" s="245" t="s">
        <v>70</v>
      </c>
    </row>
    <row r="14" spans="1:6" ht="12.75">
      <c r="A14" s="228" t="s">
        <v>87</v>
      </c>
      <c r="B14" s="223"/>
      <c r="C14" s="223"/>
      <c r="D14" s="223"/>
      <c r="E14" s="223"/>
      <c r="F14" s="223"/>
    </row>
    <row r="15" spans="1:6" ht="12.75">
      <c r="A15" s="223" t="s">
        <v>84</v>
      </c>
      <c r="B15" s="223"/>
      <c r="C15" s="223"/>
      <c r="D15" s="223"/>
      <c r="E15" s="223"/>
      <c r="F15" s="223"/>
    </row>
    <row r="16" spans="1:6" ht="12.75">
      <c r="A16" s="223" t="s">
        <v>86</v>
      </c>
      <c r="B16" s="223"/>
      <c r="C16" s="223"/>
      <c r="D16" s="223"/>
      <c r="E16" s="223"/>
      <c r="F16" s="223"/>
    </row>
    <row r="17" spans="1:6" ht="12.75">
      <c r="A17" s="223" t="s">
        <v>85</v>
      </c>
      <c r="B17" s="223"/>
      <c r="C17" s="223"/>
      <c r="D17" s="223"/>
      <c r="E17" s="223"/>
      <c r="F17" s="223"/>
    </row>
    <row r="18" spans="1:6" ht="12.75">
      <c r="A18" s="223" t="s">
        <v>134</v>
      </c>
      <c r="B18" s="223"/>
      <c r="C18" s="223"/>
      <c r="D18" s="223"/>
      <c r="E18" s="223"/>
      <c r="F18" s="223"/>
    </row>
    <row r="19" spans="1:6" ht="12.75">
      <c r="A19" s="229" t="s">
        <v>89</v>
      </c>
      <c r="B19" s="223"/>
      <c r="C19" s="223"/>
      <c r="D19" s="223"/>
      <c r="E19" s="223"/>
      <c r="F19" s="223"/>
    </row>
    <row r="20" spans="1:6" ht="12.75" customHeight="1">
      <c r="A20" s="332" t="s">
        <v>90</v>
      </c>
      <c r="B20" s="332"/>
      <c r="C20" s="332"/>
      <c r="D20" s="332"/>
      <c r="E20" s="332"/>
      <c r="F20" s="332"/>
    </row>
    <row r="21" spans="1:6" ht="12.75">
      <c r="A21" s="332"/>
      <c r="B21" s="332"/>
      <c r="C21" s="332"/>
      <c r="D21" s="332"/>
      <c r="E21" s="332"/>
      <c r="F21" s="332"/>
    </row>
    <row r="22" spans="1:6" ht="12.75">
      <c r="A22" s="332"/>
      <c r="B22" s="332"/>
      <c r="C22" s="332"/>
      <c r="D22" s="332"/>
      <c r="E22" s="332"/>
      <c r="F22" s="332"/>
    </row>
    <row r="23" spans="1:6" ht="12.75">
      <c r="A23" s="332"/>
      <c r="B23" s="332"/>
      <c r="C23" s="332"/>
      <c r="D23" s="332"/>
      <c r="E23" s="332"/>
      <c r="F23" s="332"/>
    </row>
    <row r="24" spans="1:6" ht="13.5" customHeight="1">
      <c r="A24" s="332" t="s">
        <v>91</v>
      </c>
      <c r="B24" s="332"/>
      <c r="C24" s="332"/>
      <c r="D24" s="332"/>
      <c r="E24" s="223"/>
      <c r="F24" s="223"/>
    </row>
    <row r="25" spans="1:4" ht="12.75">
      <c r="A25" s="80"/>
      <c r="B25" s="80"/>
      <c r="C25" s="80"/>
      <c r="D25" s="80"/>
    </row>
  </sheetData>
  <sheetProtection/>
  <mergeCells count="8">
    <mergeCell ref="A24:D24"/>
    <mergeCell ref="B3:B4"/>
    <mergeCell ref="C3:C4"/>
    <mergeCell ref="D3:D4"/>
    <mergeCell ref="A3:A4"/>
    <mergeCell ref="A5:A8"/>
    <mergeCell ref="A20:F23"/>
    <mergeCell ref="C5:C6"/>
  </mergeCells>
  <hyperlinks>
    <hyperlink ref="D8" r:id="rId1" display="http://specs.adfox.ru/page/65/"/>
    <hyperlink ref="D11" r:id="rId2" display="http://specs.adfox.ru/page/65/"/>
    <hyperlink ref="D12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3" customWidth="1"/>
    <col min="2" max="2" width="12.421875" style="223" customWidth="1"/>
    <col min="3" max="3" width="12.57421875" style="223" customWidth="1"/>
    <col min="4" max="16384" width="9.140625" style="223" customWidth="1"/>
  </cols>
  <sheetData>
    <row r="1" ht="11.25"/>
    <row r="2" ht="11.25"/>
    <row r="3" ht="11.25"/>
    <row r="4" ht="11.25"/>
    <row r="5" ht="11.25"/>
    <row r="6" ht="11.25">
      <c r="A6" s="222" t="s">
        <v>78</v>
      </c>
    </row>
    <row r="7" ht="11.25"/>
    <row r="8" spans="2:10" ht="12.75" customHeight="1">
      <c r="B8" s="222" t="s">
        <v>79</v>
      </c>
      <c r="D8" s="344" t="s">
        <v>80</v>
      </c>
      <c r="E8" s="344"/>
      <c r="F8" s="344"/>
      <c r="G8" s="344"/>
      <c r="H8" s="344"/>
      <c r="I8" s="344"/>
      <c r="J8" s="344"/>
    </row>
    <row r="9" spans="4:10" ht="11.25">
      <c r="D9" s="344"/>
      <c r="E9" s="344"/>
      <c r="F9" s="344"/>
      <c r="G9" s="344"/>
      <c r="H9" s="344"/>
      <c r="I9" s="344"/>
      <c r="J9" s="344"/>
    </row>
    <row r="10" spans="4:10" ht="11.25">
      <c r="D10" s="344"/>
      <c r="E10" s="344"/>
      <c r="F10" s="344"/>
      <c r="G10" s="344"/>
      <c r="H10" s="344"/>
      <c r="I10" s="344"/>
      <c r="J10" s="344"/>
    </row>
    <row r="11" spans="4:10" ht="11.25">
      <c r="D11" s="344"/>
      <c r="E11" s="344"/>
      <c r="F11" s="344"/>
      <c r="G11" s="344"/>
      <c r="H11" s="344"/>
      <c r="I11" s="344"/>
      <c r="J11" s="344"/>
    </row>
    <row r="12" spans="4:10" ht="11.25">
      <c r="D12" s="224"/>
      <c r="E12" s="224"/>
      <c r="F12" s="224"/>
      <c r="G12" s="224"/>
      <c r="H12" s="224"/>
      <c r="I12" s="224"/>
      <c r="J12" s="224"/>
    </row>
    <row r="13" spans="2:10" ht="12.75" customHeight="1">
      <c r="B13" s="222" t="s">
        <v>81</v>
      </c>
      <c r="D13" s="344" t="s">
        <v>82</v>
      </c>
      <c r="E13" s="344"/>
      <c r="F13" s="344"/>
      <c r="G13" s="344"/>
      <c r="H13" s="344"/>
      <c r="I13" s="344"/>
      <c r="J13" s="344"/>
    </row>
    <row r="14" spans="4:10" ht="11.25">
      <c r="D14" s="344"/>
      <c r="E14" s="344"/>
      <c r="F14" s="344"/>
      <c r="G14" s="344"/>
      <c r="H14" s="344"/>
      <c r="I14" s="344"/>
      <c r="J14" s="344"/>
    </row>
    <row r="15" spans="4:10" ht="11.25">
      <c r="D15" s="344"/>
      <c r="E15" s="344"/>
      <c r="F15" s="344"/>
      <c r="G15" s="344"/>
      <c r="H15" s="344"/>
      <c r="I15" s="344"/>
      <c r="J15" s="344"/>
    </row>
    <row r="16" spans="4:10" ht="11.25">
      <c r="D16" s="344"/>
      <c r="E16" s="344"/>
      <c r="F16" s="344"/>
      <c r="G16" s="344"/>
      <c r="H16" s="344"/>
      <c r="I16" s="344"/>
      <c r="J16" s="344"/>
    </row>
    <row r="17" spans="4:10" ht="11.25">
      <c r="D17" s="344"/>
      <c r="E17" s="344"/>
      <c r="F17" s="344"/>
      <c r="G17" s="344"/>
      <c r="H17" s="344"/>
      <c r="I17" s="344"/>
      <c r="J17" s="344"/>
    </row>
    <row r="19" spans="2:10" ht="12.75" customHeight="1">
      <c r="B19" s="225" t="s">
        <v>88</v>
      </c>
      <c r="D19" s="344" t="s">
        <v>83</v>
      </c>
      <c r="E19" s="344"/>
      <c r="F19" s="344"/>
      <c r="G19" s="344"/>
      <c r="H19" s="344"/>
      <c r="I19" s="344"/>
      <c r="J19" s="344"/>
    </row>
    <row r="20" spans="2:10" ht="11.25">
      <c r="B20" s="226"/>
      <c r="D20" s="344"/>
      <c r="E20" s="344"/>
      <c r="F20" s="344"/>
      <c r="G20" s="344"/>
      <c r="H20" s="344"/>
      <c r="I20" s="344"/>
      <c r="J20" s="344"/>
    </row>
    <row r="21" spans="4:10" ht="11.25">
      <c r="D21" s="344"/>
      <c r="E21" s="344"/>
      <c r="F21" s="344"/>
      <c r="G21" s="344"/>
      <c r="H21" s="344"/>
      <c r="I21" s="344"/>
      <c r="J21" s="344"/>
    </row>
    <row r="22" spans="4:10" ht="11.25">
      <c r="D22" s="344"/>
      <c r="E22" s="344"/>
      <c r="F22" s="344"/>
      <c r="G22" s="344"/>
      <c r="H22" s="344"/>
      <c r="I22" s="344"/>
      <c r="J22" s="344"/>
    </row>
    <row r="23" spans="4:10" ht="11.25">
      <c r="D23" s="344"/>
      <c r="E23" s="344"/>
      <c r="F23" s="344"/>
      <c r="G23" s="344"/>
      <c r="H23" s="344"/>
      <c r="I23" s="344"/>
      <c r="J23" s="344"/>
    </row>
    <row r="24" spans="4:10" ht="11.25">
      <c r="D24" s="344"/>
      <c r="E24" s="344"/>
      <c r="F24" s="344"/>
      <c r="G24" s="344"/>
      <c r="H24" s="344"/>
      <c r="I24" s="344"/>
      <c r="J24" s="344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2019-12-19T12:33:12Z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